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16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'Лист1'!$A$10:$C$95</definedName>
  </definedNames>
  <calcPr fullCalcOnLoad="1"/>
</workbook>
</file>

<file path=xl/sharedStrings.xml><?xml version="1.0" encoding="utf-8"?>
<sst xmlns="http://schemas.openxmlformats.org/spreadsheetml/2006/main" count="177" uniqueCount="174">
  <si>
    <t>Наименование показателя</t>
  </si>
  <si>
    <t>Код дохода по КД</t>
  </si>
  <si>
    <t>Доходы бюджета - ИТОГО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</si>
  <si>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</si>
  <si>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</si>
  <si>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</si>
  <si>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</si>
  <si>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</si>
  <si>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</si>
  <si>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</si>
  <si>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</si>
  <si>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000  1  01  02010  01  0000  110</t>
  </si>
  <si>
    <t>000  1  01  02020  01  0000  110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</si>
  <si>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</si>
  <si>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000  1  01  02030  01  0000  110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</si>
  <si>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</si>
  <si>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</si>
  <si>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</si>
  <si>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</si>
  <si>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</si>
  <si>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</si>
  <si>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</si>
  <si>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</si>
  <si>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</si>
  <si>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</si>
  <si>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</si>
  <si>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</si>
  <si>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</si>
  <si>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</si>
  <si>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</si>
  <si>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</si>
  <si>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</si>
  <si>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</si>
  <si>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</si>
  <si>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</si>
  <si>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</si>
  <si>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</si>
  <si>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</si>
  <si>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</si>
  <si>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</si>
  <si>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</si>
  <si>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</si>
  <si>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</si>
  <si>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</si>
  <si>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</si>
  <si>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</si>
  <si>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</si>
  <si>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</si>
  <si>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</si>
  <si>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</si>
  <si>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</si>
  <si>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</si>
  <si>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</si>
  <si>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поселений</t>
  </si>
  <si>
    <t>000  1  09  04050  10  0000  110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</si>
  <si>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</si>
  <si>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</si>
  <si>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</si>
  <si>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</si>
  <si>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</si>
  <si>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</si>
  <si>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</si>
  <si>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</si>
  <si>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</si>
  <si>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000  1  11  05035  10  0000  120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</si>
  <si>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</si>
  <si>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</si>
  <si>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</si>
  <si>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000  1  14  06000  00  0000  430</t>
  </si>
  <si>
    <t>000  1  14  06010  00  0000  430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</si>
  <si>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</si>
  <si>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</si>
  <si>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</si>
  <si>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</si>
  <si>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</si>
  <si>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</si>
  <si>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</si>
  <si>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</si>
  <si>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</si>
  <si>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</si>
  <si>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</si>
  <si>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</si>
  <si>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</si>
  <si>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</si>
  <si>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</si>
  <si>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</si>
  <si>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</si>
  <si>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</si>
  <si>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</si>
  <si>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</si>
  <si>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</si>
  <si>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</si>
  <si>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</si>
  <si>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</si>
  <si>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</si>
  <si>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</si>
  <si>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Иные межбюджетные трансферты</t>
  </si>
  <si>
    <t>000  2  02  04000  00  0000  151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</si>
  <si>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</si>
  <si>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000  2  02  04012  00  0000  151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</si>
  <si>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</si>
  <si>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</si>
  <si>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ПРОЧИЕ БЕЗВОЗМЕЗДНЫЕ ПОСТУПЛЕНИЯ</t>
  </si>
  <si>
    <t>000  2  07  00000  00  0000  180</t>
  </si>
  <si>
    <t>Прочие безвозмездные поступления в бюджеты поселений</t>
  </si>
  <si>
    <t xml:space="preserve"> Доходы     от    продажи    земельных    участков,  государственная  собственность  на   которые   не        разграничена</t>
  </si>
  <si>
    <t xml:space="preserve"> Доходы    от    продажи    земельных    участков, государственная  собственность  на   которые   не   разграничена и  которые  расположены  в  границах поселений</t>
  </si>
  <si>
    <t>000  2  02  04999  00  0000  151</t>
  </si>
  <si>
    <t>000  2  02  04999  10  0000  151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</si>
  <si>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</si>
  <si>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поселений</t>
  </si>
  <si>
    <t>(тыс. руб.)</t>
  </si>
  <si>
    <t>000  2  02  02999  00  0000  151</t>
  </si>
  <si>
    <t>000  2  02  02999  10  0000  151</t>
  </si>
  <si>
    <t>Прочие субсидии</t>
  </si>
  <si>
    <t>Прочие субсидии бюджетам поселений</t>
  </si>
  <si>
    <t>Доходы от оказания платных услуг и компенсации затрат государства</t>
  </si>
  <si>
    <t>000   1  13 00000  00  0000  000</t>
  </si>
  <si>
    <t>000   1  13 03000  00  0000  130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</si>
  <si>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</si>
  <si>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000   1  13 03050  10  0000  130</t>
  </si>
  <si>
    <t>Прочие доходы от оказания платных услуг и компенсации затрат государства</t>
  </si>
  <si>
    <t>Дотации бюджетам поселений на поддержку мер по обеспечению сбалансированности бюджетов</t>
  </si>
  <si>
    <t>000  2  02  01003  10  0000  151</t>
  </si>
  <si>
    <t>Дотации бюджетам на поддержку мер по обеспечению сбалансированности бюджетов</t>
  </si>
  <si>
    <t>000  2  02  01003  00  0000  151</t>
  </si>
  <si>
    <t>000  1  01  02040  01  0000  110</t>
  </si>
  <si>
    <t>Налог на доходы физических лиц с доходов, полученных 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</si>
  <si>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с имущества, переходящего в порядке наследования или дарения</t>
  </si>
  <si>
    <t>000  1  09  04040  01  0000  110</t>
  </si>
  <si>
    <t>План</t>
  </si>
  <si>
    <t>Доходы бюджета муниципального образования Новороссийский сельсовет</t>
  </si>
  <si>
    <t>000  2  02  04014  00  0000  151</t>
  </si>
  <si>
    <t>000  2  02  04014  10  0000  151</t>
  </si>
  <si>
    <t>Межбюджетные трансферты, передаваемые  бюджетам  муниципальных образований  на  осуществление  части полномочий   по   решению    вопросов местного значения  в  соответствии  с заключенными соглашениями</t>
  </si>
  <si>
    <t>Межбюджетные трансферты, передаваемые  бюджетам  поселений  из бюджетов  муниципальных  районов   на осуществление  части  полномочий   по решению  вопросов  местного  значения в   соответствии    с    заключенными соглашениями</t>
  </si>
  <si>
    <t>000  1  05  03010  01  0000  110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</si>
  <si>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бюждетных и автономных учреждений)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</si>
  <si>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</si>
  <si>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</si>
  <si>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 xml:space="preserve"> Доходы     от    продажи    земельных    участков,  государственная  собственность  на   которые  разграничена (за исключением земельных участков  бюджетных и  автономных учреждений)</t>
  </si>
  <si>
    <t>000  1  14  06020  00  0000  430</t>
  </si>
  <si>
    <t>Доходы    от    продажи    земельных   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</si>
  <si>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000  1  14  06026  10  0000  430</t>
  </si>
  <si>
    <t>на 2013год</t>
  </si>
  <si>
    <t>от 27.12.2012г. № 44"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</si>
  <si>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</si>
  <si>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</si>
  <si>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</si>
  <si>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000  1  14  06013  10  0000  430</t>
  </si>
  <si>
    <t>000  2  07  05030  10  0000  180</t>
  </si>
  <si>
    <t>000  1  11  05013  10  0000  120</t>
  </si>
  <si>
    <t>Субсидии  на строительство, модернизацию, ремонт и содержание автомобильных дорог общего пользования (за исключением автомобильных дорог федерального значения)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</si>
  <si>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</si>
  <si>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</si>
  <si>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</si>
  <si>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000  2  02  02041  00  0000  151</t>
  </si>
  <si>
    <t>000  2  02  02041  10  0001  151</t>
  </si>
  <si>
    <t>000  2  02  02077  00  0000  151</t>
  </si>
  <si>
    <t>000  2  02  02077  10  0000  151</t>
  </si>
  <si>
    <t>Приложение 3</t>
  </si>
  <si>
    <t>Исполнено</t>
  </si>
  <si>
    <t>% исполнения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</si>
  <si>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</si>
  <si>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000  2 19 00000 00 0000 000 </t>
  </si>
  <si>
    <t>Возврат остатков субсидий, субвенций и иных межбюджетных трансфертов, имеющих целевое назначение, прошлых лет бюджетов поселений</t>
  </si>
  <si>
    <t>000 2  19  05000  10  0000  151</t>
  </si>
  <si>
    <t>Проект</t>
  </si>
  <si>
    <t>к решению Совета депутатов  Новороссийского сельсовета "Об исполнении бюджета муниципального образования Новороссийский сельсовет за  2013 год"</t>
  </si>
  <si>
    <t xml:space="preserve">от            г. № </t>
  </si>
  <si>
    <t xml:space="preserve">Субсидии бюджетам на реализацию программы энергосбережения и повышения энергетической эффективности на период до 2020 года
</t>
  </si>
  <si>
    <t xml:space="preserve">000  2  02  02150  00  0000 151
</t>
  </si>
  <si>
    <t xml:space="preserve">Субсидии бюджетам поселений на реализацию программы энергосбережения и повышения энергетической эффективности на период до 2020 года
</t>
  </si>
  <si>
    <t xml:space="preserve">000  2  02  02150  10  0000 151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</si>
</sst>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"/>
    <numFmt numFmtId="172" formatCode="#,##0.0"/>
  </numFmts>
  <fonts count="46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3" fillId="0" borderId="0" xfId="0" applyFont="1" applyBorder="1" applyAlignment="1">
      <alignment horizontal="left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wrapText="1"/>
      <protection/>
    </xf>
    <xf numFmtId="49" fontId="8" fillId="0" borderId="10" xfId="0" applyNumberFormat="1" applyFont="1" applyFill="1" applyBorder="1" applyAlignment="1" applyProtection="1">
      <alignment wrapText="1"/>
      <protection/>
    </xf>
    <xf numFmtId="4" fontId="8" fillId="0" borderId="10" xfId="0" applyNumberFormat="1" applyFont="1" applyFill="1" applyBorder="1" applyAlignment="1" applyProtection="1">
      <alignment wrapText="1"/>
      <protection locked="0"/>
    </xf>
    <xf numFmtId="49" fontId="8" fillId="0" borderId="10" xfId="0" applyNumberFormat="1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4" fontId="6" fillId="0" borderId="10" xfId="0" applyNumberFormat="1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49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10" fillId="0" borderId="0" xfId="0" applyFont="1" applyAlignment="1">
      <alignment horizontal="right"/>
    </xf>
    <xf numFmtId="49" fontId="4" fillId="34" borderId="0" xfId="0" applyNumberFormat="1" applyFont="1" applyFill="1" applyAlignment="1">
      <alignment wrapText="1"/>
    </xf>
    <xf numFmtId="0" fontId="4" fillId="34" borderId="0" xfId="0" applyFont="1" applyFill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 applyProtection="1">
      <alignment wrapText="1"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" fontId="8" fillId="0" borderId="14" xfId="0" applyNumberFormat="1" applyFont="1" applyFill="1" applyBorder="1" applyAlignment="1" applyProtection="1">
      <alignment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8" fillId="0" borderId="14" xfId="0" applyNumberFormat="1" applyFont="1" applyFill="1" applyBorder="1" applyAlignment="1" applyProtection="1">
      <alignment wrapText="1"/>
      <protection locked="0"/>
    </xf>
    <xf numFmtId="4" fontId="6" fillId="0" borderId="14" xfId="0" applyNumberFormat="1" applyFont="1" applyFill="1" applyBorder="1" applyAlignment="1" applyProtection="1">
      <alignment wrapText="1"/>
      <protection locked="0"/>
    </xf>
    <xf numFmtId="171" fontId="6" fillId="0" borderId="14" xfId="0" applyNumberFormat="1" applyFont="1" applyFill="1" applyBorder="1" applyAlignment="1" applyProtection="1">
      <alignment/>
      <protection/>
    </xf>
    <xf numFmtId="171" fontId="8" fillId="0" borderId="14" xfId="0" applyNumberFormat="1" applyFont="1" applyFill="1" applyBorder="1" applyAlignment="1" applyProtection="1">
      <alignment/>
      <protection/>
    </xf>
    <xf numFmtId="4" fontId="9" fillId="0" borderId="14" xfId="0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172" fontId="6" fillId="0" borderId="10" xfId="0" applyNumberFormat="1" applyFont="1" applyFill="1" applyBorder="1" applyAlignment="1" applyProtection="1">
      <alignment/>
      <protection/>
    </xf>
    <xf numFmtId="172" fontId="8" fillId="0" borderId="10" xfId="0" applyNumberFormat="1" applyFont="1" applyFill="1" applyBorder="1" applyAlignment="1" applyProtection="1">
      <alignment wrapText="1"/>
      <protection locked="0"/>
    </xf>
    <xf numFmtId="172" fontId="8" fillId="0" borderId="10" xfId="0" applyNumberFormat="1" applyFont="1" applyFill="1" applyBorder="1" applyAlignment="1" applyProtection="1">
      <alignment/>
      <protection/>
    </xf>
    <xf numFmtId="172" fontId="9" fillId="0" borderId="10" xfId="0" applyNumberFormat="1" applyFont="1" applyFill="1" applyBorder="1" applyAlignment="1" applyProtection="1">
      <alignment/>
      <protection/>
    </xf>
    <xf numFmtId="172" fontId="6" fillId="0" borderId="10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49" fontId="8" fillId="0" borderId="10" xfId="0" applyNumberFormat="1" applyFont="1" applyBorder="1" applyAlignment="1" applyProtection="1">
      <alignment/>
      <protection locked="0"/>
    </xf>
    <xf numFmtId="0" fontId="8" fillId="0" borderId="14" xfId="0" applyFont="1" applyBorder="1" applyAlignment="1" applyProtection="1">
      <alignment wrapText="1"/>
      <protection locked="0"/>
    </xf>
    <xf numFmtId="0" fontId="8" fillId="0" borderId="15" xfId="0" applyFont="1" applyBorder="1" applyAlignment="1">
      <alignment/>
    </xf>
    <xf numFmtId="49" fontId="6" fillId="0" borderId="10" xfId="0" applyNumberFormat="1" applyFont="1" applyBorder="1" applyAlignment="1" applyProtection="1">
      <alignment/>
      <protection locked="0"/>
    </xf>
    <xf numFmtId="0" fontId="6" fillId="0" borderId="10" xfId="0" applyFont="1" applyBorder="1" applyAlignment="1">
      <alignment horizontal="left" vertical="top" wrapText="1"/>
    </xf>
    <xf numFmtId="49" fontId="4" fillId="34" borderId="0" xfId="0" applyNumberFormat="1" applyFont="1" applyFill="1" applyAlignment="1">
      <alignment wrapText="1"/>
    </xf>
    <xf numFmtId="49" fontId="4" fillId="34" borderId="0" xfId="0" applyNumberFormat="1" applyFont="1" applyFill="1" applyAlignment="1">
      <alignment wrapText="1"/>
    </xf>
    <xf numFmtId="0" fontId="4" fillId="34" borderId="0" xfId="0" applyFont="1" applyFill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>
      <alignment horizontal="center"/>
    </xf>
    <xf numFmtId="4" fontId="6" fillId="34" borderId="10" xfId="0" applyNumberFormat="1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4" fontId="8" fillId="34" borderId="10" xfId="0" applyNumberFormat="1" applyFont="1" applyFill="1" applyBorder="1" applyAlignment="1" applyProtection="1">
      <alignment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/>
    </xf>
    <xf numFmtId="4" fontId="6" fillId="0" borderId="14" xfId="0" applyNumberFormat="1" applyFont="1" applyFill="1" applyBorder="1" applyAlignment="1" applyProtection="1">
      <alignment wrapText="1"/>
      <protection/>
    </xf>
    <xf numFmtId="172" fontId="6" fillId="0" borderId="10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%20&#1076;&#1086;&#1093;&#1086;&#1076;&#1086;&#1074;%20&#1085;&#1072;%202009-2012%20&#1075;&#1086;&#1076;&#1099;%20&#1054;&#1095;&#1091;&#1088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%20&#1076;&#1086;&#1093;&#1086;&#1076;&#1086;&#1074;%202009-2012%20&#1055;&#1086;&#1076;&#1089;&#1080;&#1085;&#1077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%20&#1076;&#1086;&#1093;&#1086;&#1076;&#1086;&#1074;%20&#1085;&#1072;%202009-2012%20&#1075;&#1086;&#1076;&#1099;%20&#1053;&#1086;&#1074;&#1086;&#1088;&#1086;&#1089;&#1089;&#1080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%20&#1076;&#1086;&#1093;&#1086;&#1076;&#1086;&#1074;%20&#1085;&#1072;%202009-2012%20&#1075;&#1086;&#1076;&#1099;%20&#1053;&#1086;&#1074;&#1086;&#1084;&#1080;&#1093;&#1072;&#1081;&#1083;&#1086;&#1074;&#1082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%20&#1076;&#1086;&#1093;&#1086;&#1076;&#1086;&#1074;%20&#1085;&#1072;%20209-2012%20&#1075;&#1086;&#1076;&#1099;%20&#1050;&#1088;&#1072;&#1089;&#1085;&#1086;&#1087;&#1086;&#1083;&#1100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%20&#1076;&#1086;&#1093;&#1086;&#1076;&#1086;&#1074;%20&#1085;&#1072;%202009-2012%20&#1075;&#1086;&#1076;&#1072;%20%20&#1050;&#1080;&#1088;&#1086;&#1074;&#10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75;&#1085;&#1086;&#1079;%20&#1076;&#1086;&#1093;&#1086;&#1076;&#1086;&#1074;%20&#1085;&#1072;%202009-2012%20&#1075;&#1086;&#1076;&#1099;%20&#1048;&#1079;&#1099;&#1093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%20&#1076;&#1086;&#1093;&#1086;&#1076;&#1086;&#1074;%20&#1085;&#1072;%202009-2012%20&#1075;&#1086;&#1076;&#1072;%20&#1041;&#1077;&#1083;&#1099;&#1081;%20&#1071;&#10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5;&#1085;&#1086;&#1079;%20%20&#1076;&#1086;&#1093;&#1086;&#1076;&#1086;&#1074;%20&#1085;&#1072;%202009-2012%20&#1075;&#1086;&#1076;&#1099;%20&#1040;&#1088;&#1096;&#1072;&#1085;&#1086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4">
          <cell r="D34">
            <v>0</v>
          </cell>
        </row>
        <row r="36">
          <cell r="D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4">
          <cell r="D34">
            <v>0</v>
          </cell>
        </row>
        <row r="36">
          <cell r="D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4">
          <cell r="D34">
            <v>0</v>
          </cell>
        </row>
        <row r="36">
          <cell r="D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6">
          <cell r="D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4">
          <cell r="D34">
            <v>0</v>
          </cell>
        </row>
        <row r="36">
          <cell r="D3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36">
          <cell r="D36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tabSelected="1" zoomScale="90" zoomScaleNormal="90" workbookViewId="0" topLeftCell="A1">
      <selection activeCell="G71" sqref="G71"/>
    </sheetView>
  </sheetViews>
  <sheetFormatPr defaultColWidth="9.140625" defaultRowHeight="12"/>
  <cols>
    <col min="1" max="1" width="134.8515625" style="1" customWidth="1"/>
    <col min="2" max="2" width="34.140625" style="2" customWidth="1"/>
    <col min="3" max="3" width="14.8515625" style="0" customWidth="1"/>
    <col min="4" max="4" width="11.7109375" style="0" customWidth="1"/>
    <col min="5" max="5" width="11.00390625" style="0" customWidth="1"/>
  </cols>
  <sheetData>
    <row r="1" spans="1:3" ht="12">
      <c r="A1" s="39"/>
      <c r="B1" s="10" t="s">
        <v>167</v>
      </c>
      <c r="C1" s="11"/>
    </row>
    <row r="2" spans="1:3" ht="9.75">
      <c r="A2" s="12"/>
      <c r="B2" s="36" t="s">
        <v>160</v>
      </c>
      <c r="C2" s="37"/>
    </row>
    <row r="3" spans="1:3" ht="57.75" customHeight="1">
      <c r="A3" s="12"/>
      <c r="B3" s="69" t="s">
        <v>168</v>
      </c>
      <c r="C3" s="70"/>
    </row>
    <row r="4" spans="1:3" ht="13.5" customHeight="1" hidden="1">
      <c r="A4" s="12"/>
      <c r="B4" s="40" t="s">
        <v>145</v>
      </c>
      <c r="C4" s="38"/>
    </row>
    <row r="5" spans="1:3" ht="13.5" customHeight="1">
      <c r="A5" s="12"/>
      <c r="B5" s="68" t="s">
        <v>169</v>
      </c>
      <c r="C5" s="41"/>
    </row>
    <row r="6" spans="1:3" ht="14.25" customHeight="1">
      <c r="A6" s="72" t="s">
        <v>131</v>
      </c>
      <c r="B6" s="72"/>
      <c r="C6" s="13"/>
    </row>
    <row r="7" spans="1:3" ht="14.25" customHeight="1">
      <c r="A7" s="72" t="s">
        <v>144</v>
      </c>
      <c r="B7" s="72"/>
      <c r="C7" s="14"/>
    </row>
    <row r="8" spans="1:3" ht="11.25" customHeight="1" thickBot="1">
      <c r="A8" s="14"/>
      <c r="B8" s="14"/>
      <c r="C8" s="15" t="s">
        <v>111</v>
      </c>
    </row>
    <row r="9" spans="1:3" ht="13.5" customHeight="1" hidden="1" thickBot="1">
      <c r="A9" s="73"/>
      <c r="B9" s="73"/>
      <c r="C9" s="15"/>
    </row>
    <row r="10" spans="1:5" s="3" customFormat="1" ht="35.25" customHeight="1">
      <c r="A10" s="42" t="s">
        <v>0</v>
      </c>
      <c r="B10" s="30" t="s">
        <v>1</v>
      </c>
      <c r="C10" s="31" t="s">
        <v>130</v>
      </c>
      <c r="D10" s="45" t="s">
        <v>161</v>
      </c>
      <c r="E10" s="46" t="s">
        <v>162</v>
      </c>
    </row>
    <row r="11" spans="1:5" s="3" customFormat="1" ht="21" customHeight="1">
      <c r="A11" s="20" t="s">
        <v>2</v>
      </c>
      <c r="B11" s="23" t="s">
        <v>3</v>
      </c>
      <c r="C11" s="47">
        <f>SUM(C12+C68)</f>
        <v>24185.7</v>
      </c>
      <c r="D11" s="47">
        <f>SUM(D12+D68)</f>
        <v>18908.73</v>
      </c>
      <c r="E11" s="27">
        <f>D11/C11*100</f>
        <v>78.18144606110222</v>
      </c>
    </row>
    <row r="12" spans="1:5" s="3" customFormat="1" ht="15" customHeight="1">
      <c r="A12" s="16" t="s">
        <v>4</v>
      </c>
      <c r="B12" s="17" t="s">
        <v>5</v>
      </c>
      <c r="C12" s="48">
        <f>SUM(C13+C21+C24+C32+C43+C52)</f>
        <v>1110.5</v>
      </c>
      <c r="D12" s="48">
        <f>SUM(D13+D21+D24+D32+D43+D52+D64)</f>
        <v>812.9</v>
      </c>
      <c r="E12" s="27">
        <f>D12/C12*100</f>
        <v>73.20126069338136</v>
      </c>
    </row>
    <row r="13" spans="1:5" s="3" customFormat="1" ht="23.25" customHeight="1">
      <c r="A13" s="16" t="s">
        <v>6</v>
      </c>
      <c r="B13" s="17" t="s">
        <v>7</v>
      </c>
      <c r="C13" s="48">
        <f>SUM(C14)</f>
        <v>480</v>
      </c>
      <c r="D13" s="48">
        <f>SUM(D14)</f>
        <v>408.5</v>
      </c>
      <c r="E13" s="27">
        <f>D13/C13*100</f>
        <v>85.10416666666667</v>
      </c>
    </row>
    <row r="14" spans="1:5" s="3" customFormat="1" ht="29.25" customHeight="1">
      <c r="A14" s="16" t="s">
        <v>8</v>
      </c>
      <c r="B14" s="17" t="s">
        <v>9</v>
      </c>
      <c r="C14" s="48">
        <f>SUM(C15+C16+C19+C20)</f>
        <v>480</v>
      </c>
      <c r="D14" s="48">
        <f>SUM(D15+D16+D19+D20)</f>
        <v>408.5</v>
      </c>
      <c r="E14" s="27">
        <f>D14/C14*100</f>
        <v>85.10416666666667</v>
      </c>
    </row>
    <row r="15" spans="1:5" s="3" customFormat="1" ht="0.75" customHeight="1">
      <c r="A15" s="20" t="s">
        <v>10</v>
      </c>
      <c r="B15" s="21" t="s">
        <v>11</v>
      </c>
      <c r="C15" s="49">
        <v>0</v>
      </c>
      <c r="D15" s="49">
        <v>0</v>
      </c>
      <c r="E15" s="22">
        <v>0</v>
      </c>
    </row>
    <row r="16" spans="1:5" ht="46.5" customHeight="1">
      <c r="A16" s="20" t="s">
        <v>146</v>
      </c>
      <c r="B16" s="21" t="s">
        <v>11</v>
      </c>
      <c r="C16" s="49">
        <v>480</v>
      </c>
      <c r="D16" s="49">
        <v>408.5</v>
      </c>
      <c r="E16" s="22">
        <f>D16/C16*100</f>
        <v>85.10416666666667</v>
      </c>
    </row>
    <row r="17" spans="1:5" ht="45" customHeight="1" hidden="1">
      <c r="A17" s="20" t="s">
        <v>147</v>
      </c>
      <c r="B17" s="21" t="s">
        <v>12</v>
      </c>
      <c r="C17" s="49"/>
      <c r="D17" s="49"/>
      <c r="E17" s="22"/>
    </row>
    <row r="18" spans="1:5" ht="37.5" customHeight="1" hidden="1">
      <c r="A18" s="20" t="s">
        <v>148</v>
      </c>
      <c r="B18" s="21" t="s">
        <v>14</v>
      </c>
      <c r="C18" s="49">
        <v>0</v>
      </c>
      <c r="D18" s="49">
        <v>0</v>
      </c>
      <c r="E18" s="22">
        <v>0</v>
      </c>
    </row>
    <row r="19" spans="1:5" ht="9.75" customHeight="1" hidden="1">
      <c r="A19" s="20" t="s">
        <v>13</v>
      </c>
      <c r="B19" s="21" t="s">
        <v>14</v>
      </c>
      <c r="C19" s="49"/>
      <c r="D19" s="49"/>
      <c r="E19" s="22"/>
    </row>
    <row r="20" spans="1:5" ht="33.75" customHeight="1" hidden="1">
      <c r="A20" s="20" t="s">
        <v>127</v>
      </c>
      <c r="B20" s="21" t="s">
        <v>126</v>
      </c>
      <c r="C20" s="49"/>
      <c r="D20" s="49"/>
      <c r="E20" s="22"/>
    </row>
    <row r="21" spans="1:5" ht="12.75">
      <c r="A21" s="16" t="s">
        <v>15</v>
      </c>
      <c r="B21" s="17" t="s">
        <v>16</v>
      </c>
      <c r="C21" s="48">
        <f>SUM(C22)</f>
        <v>17</v>
      </c>
      <c r="D21" s="48">
        <f>SUM(D22)</f>
        <v>-11.1</v>
      </c>
      <c r="E21" s="55">
        <f>D21/C21*100</f>
        <v>-65.29411764705883</v>
      </c>
    </row>
    <row r="22" spans="1:5" ht="17.25" customHeight="1">
      <c r="A22" s="16" t="s">
        <v>17</v>
      </c>
      <c r="B22" s="17" t="s">
        <v>18</v>
      </c>
      <c r="C22" s="50">
        <f>C23</f>
        <v>17</v>
      </c>
      <c r="D22" s="50">
        <f>D23</f>
        <v>-11.1</v>
      </c>
      <c r="E22" s="59">
        <f>E23</f>
        <v>-65.29411764705883</v>
      </c>
    </row>
    <row r="23" spans="1:5" ht="32.25" customHeight="1">
      <c r="A23" s="20" t="s">
        <v>17</v>
      </c>
      <c r="B23" s="23" t="s">
        <v>136</v>
      </c>
      <c r="C23" s="49">
        <v>17</v>
      </c>
      <c r="D23" s="49">
        <v>-11.1</v>
      </c>
      <c r="E23" s="56">
        <f>D23/C23*100</f>
        <v>-65.29411764705883</v>
      </c>
    </row>
    <row r="24" spans="1:5" ht="12.75">
      <c r="A24" s="16" t="s">
        <v>19</v>
      </c>
      <c r="B24" s="17" t="s">
        <v>20</v>
      </c>
      <c r="C24" s="48">
        <f>SUM(C25+C27)</f>
        <v>211.5</v>
      </c>
      <c r="D24" s="48">
        <f>SUM(D25+D27)</f>
        <v>161.4</v>
      </c>
      <c r="E24" s="55">
        <f>D24/C24*100</f>
        <v>76.31205673758865</v>
      </c>
    </row>
    <row r="25" spans="1:5" ht="27.75" customHeight="1">
      <c r="A25" s="16" t="s">
        <v>21</v>
      </c>
      <c r="B25" s="17" t="s">
        <v>22</v>
      </c>
      <c r="C25" s="48">
        <f>SUM(C26)</f>
        <v>79</v>
      </c>
      <c r="D25" s="48">
        <f>SUM(D26)</f>
        <v>35.6</v>
      </c>
      <c r="E25" s="55">
        <f>SUM(E26)</f>
        <v>45.063291139240505</v>
      </c>
    </row>
    <row r="26" spans="1:5" ht="26.25">
      <c r="A26" s="20" t="s">
        <v>23</v>
      </c>
      <c r="B26" s="23" t="s">
        <v>24</v>
      </c>
      <c r="C26" s="49">
        <v>79</v>
      </c>
      <c r="D26" s="49">
        <v>35.6</v>
      </c>
      <c r="E26" s="56">
        <f>D26/C26*100</f>
        <v>45.063291139240505</v>
      </c>
    </row>
    <row r="27" spans="1:5" ht="18.75" customHeight="1">
      <c r="A27" s="16" t="s">
        <v>25</v>
      </c>
      <c r="B27" s="17" t="s">
        <v>26</v>
      </c>
      <c r="C27" s="48">
        <f>SUM(C28+C30)</f>
        <v>132.5</v>
      </c>
      <c r="D27" s="48">
        <f>SUM(D28+D30)</f>
        <v>125.8</v>
      </c>
      <c r="E27" s="55">
        <f>D27/C27*100</f>
        <v>94.94339622641509</v>
      </c>
    </row>
    <row r="28" spans="1:5" ht="33.75" customHeight="1">
      <c r="A28" s="20" t="s">
        <v>27</v>
      </c>
      <c r="B28" s="23" t="s">
        <v>28</v>
      </c>
      <c r="C28" s="47">
        <f>SUM(C29)</f>
        <v>105</v>
      </c>
      <c r="D28" s="47">
        <f>SUM(D29)</f>
        <v>98.3</v>
      </c>
      <c r="E28" s="57">
        <f>SUM(E29)</f>
        <v>93.6190476190476</v>
      </c>
    </row>
    <row r="29" spans="1:5" ht="26.25" customHeight="1">
      <c r="A29" s="20" t="s">
        <v>29</v>
      </c>
      <c r="B29" s="23" t="s">
        <v>30</v>
      </c>
      <c r="C29" s="49">
        <v>105</v>
      </c>
      <c r="D29" s="49">
        <v>98.3</v>
      </c>
      <c r="E29" s="56">
        <f>D29/C29*100</f>
        <v>93.6190476190476</v>
      </c>
    </row>
    <row r="30" spans="1:5" ht="25.5" customHeight="1">
      <c r="A30" s="20" t="s">
        <v>31</v>
      </c>
      <c r="B30" s="23" t="s">
        <v>32</v>
      </c>
      <c r="C30" s="47">
        <f>SUM(C31)</f>
        <v>27.5</v>
      </c>
      <c r="D30" s="47">
        <f>SUM(D31)</f>
        <v>27.5</v>
      </c>
      <c r="E30" s="57">
        <f>SUM(E31)</f>
        <v>100</v>
      </c>
    </row>
    <row r="31" spans="1:5" ht="26.25">
      <c r="A31" s="20" t="s">
        <v>33</v>
      </c>
      <c r="B31" s="23" t="s">
        <v>34</v>
      </c>
      <c r="C31" s="49">
        <v>27.5</v>
      </c>
      <c r="D31" s="49">
        <v>27.5</v>
      </c>
      <c r="E31" s="56">
        <f>D31/C31*100</f>
        <v>100</v>
      </c>
    </row>
    <row r="32" spans="1:5" ht="19.5" customHeight="1">
      <c r="A32" s="16" t="s">
        <v>35</v>
      </c>
      <c r="B32" s="17" t="s">
        <v>36</v>
      </c>
      <c r="C32" s="48">
        <f>SUM(C33+C35)</f>
        <v>6</v>
      </c>
      <c r="D32" s="48">
        <f>SUM(D33+D35)</f>
        <v>5.8</v>
      </c>
      <c r="E32" s="55">
        <f>D32/C32*100</f>
        <v>96.66666666666667</v>
      </c>
    </row>
    <row r="33" spans="1:5" ht="29.25" customHeight="1">
      <c r="A33" s="16" t="s">
        <v>37</v>
      </c>
      <c r="B33" s="17" t="s">
        <v>38</v>
      </c>
      <c r="C33" s="48">
        <f>SUM(C34)</f>
        <v>6</v>
      </c>
      <c r="D33" s="48">
        <f>SUM(D34)</f>
        <v>5.8</v>
      </c>
      <c r="E33" s="55">
        <f>SUM(E34)</f>
        <v>96.66666666666667</v>
      </c>
    </row>
    <row r="34" spans="1:5" ht="29.25" customHeight="1">
      <c r="A34" s="20" t="s">
        <v>39</v>
      </c>
      <c r="B34" s="23" t="s">
        <v>40</v>
      </c>
      <c r="C34" s="49">
        <v>6</v>
      </c>
      <c r="D34" s="49">
        <v>5.8</v>
      </c>
      <c r="E34" s="56">
        <f>D34/C34*100</f>
        <v>96.66666666666667</v>
      </c>
    </row>
    <row r="35" spans="1:5" ht="27.75" customHeight="1" hidden="1">
      <c r="A35" s="16" t="s">
        <v>41</v>
      </c>
      <c r="B35" s="17" t="s">
        <v>42</v>
      </c>
      <c r="C35" s="48">
        <f>C36</f>
        <v>0</v>
      </c>
      <c r="D35" s="48">
        <f>D36</f>
        <v>0</v>
      </c>
      <c r="E35" s="55">
        <f>E36</f>
        <v>0</v>
      </c>
    </row>
    <row r="36" spans="1:5" ht="40.5" customHeight="1" hidden="1">
      <c r="A36" s="20" t="s">
        <v>43</v>
      </c>
      <c r="B36" s="23" t="s">
        <v>44</v>
      </c>
      <c r="C36" s="47"/>
      <c r="D36" s="47"/>
      <c r="E36" s="57"/>
    </row>
    <row r="37" spans="1:5" ht="11.25" customHeight="1" hidden="1">
      <c r="A37" s="20" t="s">
        <v>45</v>
      </c>
      <c r="B37" s="23" t="s">
        <v>46</v>
      </c>
      <c r="C37" s="49">
        <v>1</v>
      </c>
      <c r="D37" s="49">
        <v>1</v>
      </c>
      <c r="E37" s="56">
        <v>1</v>
      </c>
    </row>
    <row r="38" spans="1:5" ht="26.25" hidden="1">
      <c r="A38" s="20" t="s">
        <v>47</v>
      </c>
      <c r="B38" s="23" t="s">
        <v>48</v>
      </c>
      <c r="C38" s="47" t="e">
        <f>C39</f>
        <v>#REF!</v>
      </c>
      <c r="D38" s="47" t="e">
        <f>D39</f>
        <v>#REF!</v>
      </c>
      <c r="E38" s="57" t="e">
        <f>E39</f>
        <v>#REF!</v>
      </c>
    </row>
    <row r="39" spans="1:5" ht="12.75" hidden="1">
      <c r="A39" s="20" t="s">
        <v>49</v>
      </c>
      <c r="B39" s="23" t="s">
        <v>50</v>
      </c>
      <c r="C39" s="47" t="e">
        <f>SUM(C41)+C40</f>
        <v>#REF!</v>
      </c>
      <c r="D39" s="47" t="e">
        <f>SUM(D41)+D40</f>
        <v>#REF!</v>
      </c>
      <c r="E39" s="57" t="e">
        <f>SUM(E41)+E40</f>
        <v>#REF!</v>
      </c>
    </row>
    <row r="40" spans="1:5" ht="12.75" hidden="1">
      <c r="A40" s="20" t="s">
        <v>128</v>
      </c>
      <c r="B40" s="23" t="s">
        <v>129</v>
      </c>
      <c r="C40" s="49" t="e">
        <f>'[1]Лист1'!D34+'[2]Лист1'!D34+'[3]Лист1'!D34+'[4]Лист1'!D34+'[5]Лист1'!D34+'[6]Лист1'!D34+'[7]Лист1'!D34+'[8]Лист1'!D34+'[9]Лист1'!D34</f>
        <v>#REF!</v>
      </c>
      <c r="D40" s="49" t="e">
        <f>'[1]Лист1'!E34+'[2]Лист1'!E34+'[3]Лист1'!E34+'[4]Лист1'!E34+'[5]Лист1'!E34+'[6]Лист1'!E34+'[7]Лист1'!E34+'[8]Лист1'!E34+'[9]Лист1'!E34</f>
        <v>#REF!</v>
      </c>
      <c r="E40" s="56" t="e">
        <f>'[1]Лист1'!F34+'[2]Лист1'!F34+'[3]Лист1'!F34+'[4]Лист1'!F34+'[5]Лист1'!F34+'[6]Лист1'!F34+'[7]Лист1'!F34+'[8]Лист1'!F34+'[9]Лист1'!F34</f>
        <v>#REF!</v>
      </c>
    </row>
    <row r="41" spans="1:5" ht="0.75" customHeight="1">
      <c r="A41" s="20" t="s">
        <v>51</v>
      </c>
      <c r="B41" s="23" t="s">
        <v>52</v>
      </c>
      <c r="C41" s="47" t="e">
        <f>SUM(C42)</f>
        <v>#REF!</v>
      </c>
      <c r="D41" s="47" t="e">
        <f>SUM(D42)</f>
        <v>#REF!</v>
      </c>
      <c r="E41" s="57" t="e">
        <f>SUM(E42)</f>
        <v>#REF!</v>
      </c>
    </row>
    <row r="42" spans="1:5" ht="0.75" customHeight="1">
      <c r="A42" s="20" t="s">
        <v>53</v>
      </c>
      <c r="B42" s="23" t="s">
        <v>54</v>
      </c>
      <c r="C42" s="49" t="e">
        <f>'[1]Лист1'!D36+'[2]Лист1'!D36+'[3]Лист1'!D36+'[4]Лист1'!D36+'[5]Лист1'!D36+'[6]Лист1'!D36+'[7]Лист1'!D36+'[8]Лист1'!D36+'[9]Лист1'!D36</f>
        <v>#REF!</v>
      </c>
      <c r="D42" s="49" t="e">
        <f>'[1]Лист1'!E36+'[2]Лист1'!E36+'[3]Лист1'!E36+'[4]Лист1'!E36+'[5]Лист1'!E36+'[6]Лист1'!E36+'[7]Лист1'!E36+'[8]Лист1'!E36+'[9]Лист1'!E36</f>
        <v>#REF!</v>
      </c>
      <c r="E42" s="56" t="e">
        <f>'[1]Лист1'!F36+'[2]Лист1'!F36+'[3]Лист1'!F36+'[4]Лист1'!F36+'[5]Лист1'!F36+'[6]Лист1'!F36+'[7]Лист1'!F36+'[8]Лист1'!F36+'[9]Лист1'!F36</f>
        <v>#REF!</v>
      </c>
    </row>
    <row r="43" spans="1:5" ht="39.75" customHeight="1">
      <c r="A43" s="16" t="s">
        <v>55</v>
      </c>
      <c r="B43" s="17" t="s">
        <v>56</v>
      </c>
      <c r="C43" s="48">
        <f>SUM(C44)</f>
        <v>390</v>
      </c>
      <c r="D43" s="48">
        <f>SUM(D44)</f>
        <v>242.60000000000002</v>
      </c>
      <c r="E43" s="55">
        <f>SUM(E44)</f>
        <v>62.20512820512821</v>
      </c>
    </row>
    <row r="44" spans="1:5" ht="40.5" customHeight="1">
      <c r="A44" s="16" t="s">
        <v>57</v>
      </c>
      <c r="B44" s="17" t="s">
        <v>58</v>
      </c>
      <c r="C44" s="48">
        <f>C45+C47</f>
        <v>390</v>
      </c>
      <c r="D44" s="48">
        <f>D45+D47</f>
        <v>242.60000000000002</v>
      </c>
      <c r="E44" s="55">
        <f>D44/C44*100</f>
        <v>62.20512820512821</v>
      </c>
    </row>
    <row r="45" spans="1:5" ht="41.25" customHeight="1">
      <c r="A45" s="20" t="s">
        <v>59</v>
      </c>
      <c r="B45" s="23" t="s">
        <v>60</v>
      </c>
      <c r="C45" s="47">
        <f>SUM(C46)</f>
        <v>75</v>
      </c>
      <c r="D45" s="47">
        <f>SUM(D46)</f>
        <v>72.8</v>
      </c>
      <c r="E45" s="57">
        <f>SUM(E46)</f>
        <v>97.06666666666666</v>
      </c>
    </row>
    <row r="46" spans="1:5" ht="37.5" customHeight="1">
      <c r="A46" s="20" t="s">
        <v>61</v>
      </c>
      <c r="B46" s="23" t="s">
        <v>151</v>
      </c>
      <c r="C46" s="49">
        <v>75</v>
      </c>
      <c r="D46" s="49">
        <v>72.8</v>
      </c>
      <c r="E46" s="56">
        <f>D46/C46*100</f>
        <v>97.06666666666666</v>
      </c>
    </row>
    <row r="47" spans="1:5" ht="38.25" customHeight="1">
      <c r="A47" s="16" t="s">
        <v>137</v>
      </c>
      <c r="B47" s="17" t="s">
        <v>62</v>
      </c>
      <c r="C47" s="48">
        <f>SUM(C48)</f>
        <v>315</v>
      </c>
      <c r="D47" s="48">
        <f>SUM(D48)</f>
        <v>169.8</v>
      </c>
      <c r="E47" s="55">
        <f>SUM(E48)</f>
        <v>53.90476190476191</v>
      </c>
    </row>
    <row r="48" spans="1:5" ht="27.75" customHeight="1">
      <c r="A48" s="20" t="s">
        <v>63</v>
      </c>
      <c r="B48" s="23" t="s">
        <v>64</v>
      </c>
      <c r="C48" s="49">
        <v>315</v>
      </c>
      <c r="D48" s="49">
        <v>169.8</v>
      </c>
      <c r="E48" s="56">
        <f>D48/C48*100</f>
        <v>53.90476190476191</v>
      </c>
    </row>
    <row r="49" spans="1:5" ht="15.75" customHeight="1" hidden="1">
      <c r="A49" s="28" t="s">
        <v>116</v>
      </c>
      <c r="B49" s="17" t="s">
        <v>117</v>
      </c>
      <c r="C49" s="51">
        <f aca="true" t="shared" si="0" ref="C49:E50">SUM(C50)</f>
        <v>0</v>
      </c>
      <c r="D49" s="51">
        <f t="shared" si="0"/>
        <v>0</v>
      </c>
      <c r="E49" s="55">
        <f t="shared" si="0"/>
        <v>0</v>
      </c>
    </row>
    <row r="50" spans="1:5" ht="21" customHeight="1" hidden="1">
      <c r="A50" s="24" t="s">
        <v>121</v>
      </c>
      <c r="B50" s="23" t="s">
        <v>118</v>
      </c>
      <c r="C50" s="52">
        <f t="shared" si="0"/>
        <v>0</v>
      </c>
      <c r="D50" s="52">
        <f t="shared" si="0"/>
        <v>0</v>
      </c>
      <c r="E50" s="57">
        <f t="shared" si="0"/>
        <v>0</v>
      </c>
    </row>
    <row r="51" spans="1:5" ht="17.25" customHeight="1" hidden="1">
      <c r="A51" s="24" t="s">
        <v>119</v>
      </c>
      <c r="B51" s="23" t="s">
        <v>120</v>
      </c>
      <c r="C51" s="49">
        <v>0</v>
      </c>
      <c r="D51" s="49">
        <v>0</v>
      </c>
      <c r="E51" s="56">
        <v>0</v>
      </c>
    </row>
    <row r="52" spans="1:5" ht="21.75" customHeight="1">
      <c r="A52" s="16" t="s">
        <v>65</v>
      </c>
      <c r="B52" s="17" t="s">
        <v>66</v>
      </c>
      <c r="C52" s="48">
        <f>SUM(C53)</f>
        <v>6</v>
      </c>
      <c r="D52" s="48">
        <f>SUM(D53)</f>
        <v>3</v>
      </c>
      <c r="E52" s="55">
        <f>SUM(E53)</f>
        <v>50</v>
      </c>
    </row>
    <row r="53" spans="1:5" ht="27" customHeight="1">
      <c r="A53" s="20" t="s">
        <v>67</v>
      </c>
      <c r="B53" s="23" t="s">
        <v>68</v>
      </c>
      <c r="C53" s="47">
        <v>6</v>
      </c>
      <c r="D53" s="47">
        <f>D54</f>
        <v>3</v>
      </c>
      <c r="E53" s="57">
        <f>D53/C53*100</f>
        <v>50</v>
      </c>
    </row>
    <row r="54" spans="1:5" ht="26.25" customHeight="1">
      <c r="A54" s="20" t="s">
        <v>105</v>
      </c>
      <c r="B54" s="23" t="s">
        <v>69</v>
      </c>
      <c r="C54" s="47">
        <f>SUM(C55)</f>
        <v>6</v>
      </c>
      <c r="D54" s="47">
        <f>SUM(D55)</f>
        <v>3</v>
      </c>
      <c r="E54" s="57">
        <f>SUM(E55)</f>
        <v>50</v>
      </c>
    </row>
    <row r="55" spans="1:5" ht="26.25" customHeight="1">
      <c r="A55" s="20" t="s">
        <v>106</v>
      </c>
      <c r="B55" s="23" t="s">
        <v>149</v>
      </c>
      <c r="C55" s="49">
        <v>6</v>
      </c>
      <c r="D55" s="49">
        <v>3</v>
      </c>
      <c r="E55" s="56">
        <f>D55/C55*100</f>
        <v>50</v>
      </c>
    </row>
    <row r="56" spans="1:5" ht="26.25" customHeight="1" hidden="1">
      <c r="A56" s="20" t="s">
        <v>140</v>
      </c>
      <c r="B56" s="23" t="s">
        <v>141</v>
      </c>
      <c r="C56" s="49"/>
      <c r="D56" s="49"/>
      <c r="E56" s="56"/>
    </row>
    <row r="57" spans="1:5" ht="26.25" customHeight="1" hidden="1">
      <c r="A57" s="20" t="s">
        <v>142</v>
      </c>
      <c r="B57" s="23" t="s">
        <v>143</v>
      </c>
      <c r="C57" s="49"/>
      <c r="D57" s="49"/>
      <c r="E57" s="56"/>
    </row>
    <row r="58" spans="1:5" ht="26.25" customHeight="1" hidden="1">
      <c r="A58" s="20"/>
      <c r="B58" s="23"/>
      <c r="C58" s="49"/>
      <c r="D58" s="49"/>
      <c r="E58" s="56"/>
    </row>
    <row r="59" spans="1:5" ht="26.25" customHeight="1" hidden="1">
      <c r="A59" s="20"/>
      <c r="B59" s="23"/>
      <c r="C59" s="49"/>
      <c r="D59" s="49"/>
      <c r="E59" s="56"/>
    </row>
    <row r="60" spans="1:5" ht="26.25" customHeight="1" hidden="1">
      <c r="A60" s="20"/>
      <c r="B60" s="23"/>
      <c r="C60" s="49"/>
      <c r="D60" s="49"/>
      <c r="E60" s="56"/>
    </row>
    <row r="61" spans="1:5" ht="26.25" customHeight="1" hidden="1">
      <c r="A61" s="20"/>
      <c r="B61" s="23"/>
      <c r="C61" s="49"/>
      <c r="D61" s="49"/>
      <c r="E61" s="56"/>
    </row>
    <row r="62" spans="1:5" ht="26.25" customHeight="1" hidden="1">
      <c r="A62" s="20"/>
      <c r="B62" s="23"/>
      <c r="C62" s="49"/>
      <c r="D62" s="49"/>
      <c r="E62" s="56"/>
    </row>
    <row r="63" spans="1:5" ht="15.75" customHeight="1" hidden="1">
      <c r="A63" s="16" t="s">
        <v>70</v>
      </c>
      <c r="B63" s="17" t="s">
        <v>71</v>
      </c>
      <c r="C63" s="48">
        <f>SUM(C64+C66)</f>
        <v>0</v>
      </c>
      <c r="D63" s="48">
        <f>SUM(D64+D66)</f>
        <v>2.7</v>
      </c>
      <c r="E63" s="55">
        <f>SUM(E64+E66)</f>
        <v>0</v>
      </c>
    </row>
    <row r="64" spans="1:5" ht="17.25" customHeight="1">
      <c r="A64" s="16" t="s">
        <v>72</v>
      </c>
      <c r="B64" s="17" t="s">
        <v>73</v>
      </c>
      <c r="C64" s="48">
        <f>SUM(C65)</f>
        <v>0</v>
      </c>
      <c r="D64" s="48">
        <f>SUM(D65)</f>
        <v>2.7</v>
      </c>
      <c r="E64" s="55">
        <f>SUM(E65)</f>
        <v>0</v>
      </c>
    </row>
    <row r="65" spans="1:5" ht="17.25" customHeight="1">
      <c r="A65" s="20" t="s">
        <v>74</v>
      </c>
      <c r="B65" s="23" t="s">
        <v>75</v>
      </c>
      <c r="C65" s="49"/>
      <c r="D65" s="49">
        <v>2.7</v>
      </c>
      <c r="E65" s="56"/>
    </row>
    <row r="66" spans="1:5" ht="22.5" customHeight="1" hidden="1">
      <c r="A66" s="16" t="s">
        <v>76</v>
      </c>
      <c r="B66" s="17" t="s">
        <v>77</v>
      </c>
      <c r="C66" s="48">
        <f>SUM(C67)</f>
        <v>0</v>
      </c>
      <c r="D66" s="48">
        <f>SUM(D67)</f>
        <v>0</v>
      </c>
      <c r="E66" s="55">
        <f>SUM(E67)</f>
        <v>0</v>
      </c>
    </row>
    <row r="67" spans="1:5" ht="14.25" customHeight="1" hidden="1">
      <c r="A67" s="20" t="s">
        <v>78</v>
      </c>
      <c r="B67" s="23" t="s">
        <v>79</v>
      </c>
      <c r="C67" s="49"/>
      <c r="D67" s="49"/>
      <c r="E67" s="56"/>
    </row>
    <row r="68" spans="1:5" ht="15.75" customHeight="1">
      <c r="A68" s="16" t="s">
        <v>80</v>
      </c>
      <c r="B68" s="17" t="s">
        <v>81</v>
      </c>
      <c r="C68" s="48">
        <f>SUM(C69+C94)</f>
        <v>23075.2</v>
      </c>
      <c r="D68" s="48">
        <f>SUM(D69+D94+D97)</f>
        <v>18095.829999999998</v>
      </c>
      <c r="E68" s="55">
        <f>D68/C68*100</f>
        <v>78.42111877686865</v>
      </c>
    </row>
    <row r="69" spans="1:5" ht="28.5" customHeight="1">
      <c r="A69" s="16" t="s">
        <v>82</v>
      </c>
      <c r="B69" s="17" t="s">
        <v>83</v>
      </c>
      <c r="C69" s="48">
        <f>SUM(C70+C84+C87+C75)</f>
        <v>21774.7</v>
      </c>
      <c r="D69" s="48">
        <f>SUM(D70+D84+D87+D75)</f>
        <v>17796.93</v>
      </c>
      <c r="E69" s="55">
        <f>D69/C69*100</f>
        <v>81.732147859672</v>
      </c>
    </row>
    <row r="70" spans="1:5" ht="15.75" customHeight="1">
      <c r="A70" s="16" t="s">
        <v>84</v>
      </c>
      <c r="B70" s="17" t="s">
        <v>85</v>
      </c>
      <c r="C70" s="48">
        <f>SUM(C71+C73)</f>
        <v>8199.2</v>
      </c>
      <c r="D70" s="48">
        <f>SUM(D71+D73)</f>
        <v>6748.33</v>
      </c>
      <c r="E70" s="55">
        <f aca="true" t="shared" si="1" ref="C70:E71">SUM(E71)</f>
        <v>98.44274809160305</v>
      </c>
    </row>
    <row r="71" spans="1:5" ht="17.25" customHeight="1">
      <c r="A71" s="20" t="s">
        <v>86</v>
      </c>
      <c r="B71" s="23" t="s">
        <v>87</v>
      </c>
      <c r="C71" s="47">
        <f t="shared" si="1"/>
        <v>6550</v>
      </c>
      <c r="D71" s="47">
        <f t="shared" si="1"/>
        <v>6448</v>
      </c>
      <c r="E71" s="57">
        <f t="shared" si="1"/>
        <v>98.44274809160305</v>
      </c>
    </row>
    <row r="72" spans="1:5" ht="17.25" customHeight="1">
      <c r="A72" s="20" t="s">
        <v>88</v>
      </c>
      <c r="B72" s="23" t="s">
        <v>89</v>
      </c>
      <c r="C72" s="49">
        <v>6550</v>
      </c>
      <c r="D72" s="49">
        <v>6448</v>
      </c>
      <c r="E72" s="56">
        <f>D72/C72*100</f>
        <v>98.44274809160305</v>
      </c>
    </row>
    <row r="73" spans="1:5" ht="24.75" customHeight="1">
      <c r="A73" s="29" t="s">
        <v>124</v>
      </c>
      <c r="B73" s="17" t="s">
        <v>125</v>
      </c>
      <c r="C73" s="48">
        <f>SUM(C74)</f>
        <v>1649.2</v>
      </c>
      <c r="D73" s="48">
        <f>SUM(D74)</f>
        <v>300.33</v>
      </c>
      <c r="E73" s="55">
        <f>SUM(E74)</f>
        <v>99.7</v>
      </c>
    </row>
    <row r="74" spans="1:5" ht="21.75" customHeight="1">
      <c r="A74" s="25" t="s">
        <v>122</v>
      </c>
      <c r="B74" s="23" t="s">
        <v>123</v>
      </c>
      <c r="C74" s="49">
        <v>1649.2</v>
      </c>
      <c r="D74" s="49">
        <v>300.33</v>
      </c>
      <c r="E74" s="56">
        <v>99.7</v>
      </c>
    </row>
    <row r="75" spans="1:5" ht="22.5" customHeight="1">
      <c r="A75" s="43" t="s">
        <v>90</v>
      </c>
      <c r="B75" s="44" t="s">
        <v>91</v>
      </c>
      <c r="C75" s="48">
        <f>SUM(C78+C80+C82+C76)</f>
        <v>12852.2</v>
      </c>
      <c r="D75" s="48">
        <f>SUM(D78+D80+D82+D76)</f>
        <v>10614.5</v>
      </c>
      <c r="E75" s="55">
        <f>D75/C75*100</f>
        <v>82.58897309410061</v>
      </c>
    </row>
    <row r="76" spans="1:5" ht="29.25" customHeight="1">
      <c r="A76" s="77" t="s">
        <v>170</v>
      </c>
      <c r="B76" s="17" t="s">
        <v>171</v>
      </c>
      <c r="C76" s="27">
        <f>C77</f>
        <v>1024.6</v>
      </c>
      <c r="D76" s="74">
        <f>D77</f>
        <v>0</v>
      </c>
      <c r="E76" s="74">
        <f>E77</f>
        <v>0</v>
      </c>
    </row>
    <row r="77" spans="1:5" ht="36" customHeight="1">
      <c r="A77" s="75" t="s">
        <v>172</v>
      </c>
      <c r="B77" s="23" t="s">
        <v>173</v>
      </c>
      <c r="C77" s="22">
        <v>1024.6</v>
      </c>
      <c r="D77" s="76">
        <v>0</v>
      </c>
      <c r="E77" s="76">
        <v>0</v>
      </c>
    </row>
    <row r="78" spans="1:5" ht="45" customHeight="1">
      <c r="A78" s="16" t="s">
        <v>152</v>
      </c>
      <c r="B78" s="17" t="s">
        <v>156</v>
      </c>
      <c r="C78" s="47">
        <f>SUM(C79)</f>
        <v>990</v>
      </c>
      <c r="D78" s="47">
        <f>SUM(D79)</f>
        <v>990</v>
      </c>
      <c r="E78" s="57">
        <f>SUM(E79)</f>
        <v>100</v>
      </c>
    </row>
    <row r="79" spans="1:5" ht="26.25">
      <c r="A79" s="20" t="s">
        <v>153</v>
      </c>
      <c r="B79" s="23" t="s">
        <v>157</v>
      </c>
      <c r="C79" s="49">
        <v>990</v>
      </c>
      <c r="D79" s="49">
        <v>990</v>
      </c>
      <c r="E79" s="56">
        <f>D79/C79*100</f>
        <v>100</v>
      </c>
    </row>
    <row r="80" spans="1:5" ht="24" customHeight="1">
      <c r="A80" s="16" t="s">
        <v>154</v>
      </c>
      <c r="B80" s="17" t="s">
        <v>158</v>
      </c>
      <c r="C80" s="78">
        <f>SUM(C81)</f>
        <v>9437.5</v>
      </c>
      <c r="D80" s="78">
        <f>SUM(D81)</f>
        <v>8229.3</v>
      </c>
      <c r="E80" s="79">
        <f>SUM(E81)</f>
        <v>87.19788079470197</v>
      </c>
    </row>
    <row r="81" spans="1:5" ht="36.75" customHeight="1">
      <c r="A81" s="20" t="s">
        <v>155</v>
      </c>
      <c r="B81" s="23" t="s">
        <v>159</v>
      </c>
      <c r="C81" s="49">
        <v>9437.5</v>
      </c>
      <c r="D81" s="49">
        <v>8229.3</v>
      </c>
      <c r="E81" s="56">
        <f>D81/C81*100</f>
        <v>87.19788079470197</v>
      </c>
    </row>
    <row r="82" spans="1:5" ht="24" customHeight="1">
      <c r="A82" s="16" t="s">
        <v>114</v>
      </c>
      <c r="B82" s="17" t="s">
        <v>112</v>
      </c>
      <c r="C82" s="78">
        <f>SUM(C83)</f>
        <v>1400.1</v>
      </c>
      <c r="D82" s="78">
        <f>SUM(D83)</f>
        <v>1395.2</v>
      </c>
      <c r="E82" s="79">
        <f>SUM(E83)</f>
        <v>99.65002499821442</v>
      </c>
    </row>
    <row r="83" spans="1:5" ht="23.25" customHeight="1">
      <c r="A83" s="20" t="s">
        <v>115</v>
      </c>
      <c r="B83" s="23" t="s">
        <v>113</v>
      </c>
      <c r="C83" s="49">
        <v>1400.1</v>
      </c>
      <c r="D83" s="49">
        <v>1395.2</v>
      </c>
      <c r="E83" s="56">
        <f>D83/C83*100</f>
        <v>99.65002499821442</v>
      </c>
    </row>
    <row r="84" spans="1:5" ht="21" customHeight="1">
      <c r="A84" s="16" t="s">
        <v>92</v>
      </c>
      <c r="B84" s="17" t="s">
        <v>93</v>
      </c>
      <c r="C84" s="48">
        <f>SUM(C85)</f>
        <v>181</v>
      </c>
      <c r="D84" s="48">
        <f>SUM(D85)</f>
        <v>181</v>
      </c>
      <c r="E84" s="55">
        <f>SUM(E85)</f>
        <v>100</v>
      </c>
    </row>
    <row r="85" spans="1:5" ht="27" customHeight="1">
      <c r="A85" s="20" t="s">
        <v>94</v>
      </c>
      <c r="B85" s="23" t="s">
        <v>95</v>
      </c>
      <c r="C85" s="47">
        <f>C86</f>
        <v>181</v>
      </c>
      <c r="D85" s="47">
        <f>D86</f>
        <v>181</v>
      </c>
      <c r="E85" s="57">
        <f>E86</f>
        <v>100</v>
      </c>
    </row>
    <row r="86" spans="1:5" ht="28.5" customHeight="1">
      <c r="A86" s="20" t="s">
        <v>138</v>
      </c>
      <c r="B86" s="23" t="s">
        <v>139</v>
      </c>
      <c r="C86" s="47">
        <v>181</v>
      </c>
      <c r="D86" s="47">
        <v>181</v>
      </c>
      <c r="E86" s="56">
        <f>D86/C86*100</f>
        <v>100</v>
      </c>
    </row>
    <row r="87" spans="1:5" ht="18.75" customHeight="1">
      <c r="A87" s="16" t="s">
        <v>96</v>
      </c>
      <c r="B87" s="17" t="s">
        <v>97</v>
      </c>
      <c r="C87" s="48">
        <f>SUM(C88+C92+C90)</f>
        <v>542.3</v>
      </c>
      <c r="D87" s="48">
        <f>SUM(D88+D92+D90)</f>
        <v>253.1</v>
      </c>
      <c r="E87" s="55">
        <f>D87/C87*100</f>
        <v>46.67158399409921</v>
      </c>
    </row>
    <row r="88" spans="1:5" ht="27.75" customHeight="1">
      <c r="A88" s="18" t="s">
        <v>98</v>
      </c>
      <c r="B88" s="19" t="s">
        <v>99</v>
      </c>
      <c r="C88" s="53">
        <f>SUM(C89)</f>
        <v>50</v>
      </c>
      <c r="D88" s="53">
        <f>SUM(D89)</f>
        <v>50</v>
      </c>
      <c r="E88" s="58">
        <f>SUM(E89)</f>
        <v>100</v>
      </c>
    </row>
    <row r="89" spans="1:5" ht="30" customHeight="1">
      <c r="A89" s="20" t="s">
        <v>100</v>
      </c>
      <c r="B89" s="23" t="s">
        <v>101</v>
      </c>
      <c r="C89" s="49">
        <v>50</v>
      </c>
      <c r="D89" s="49">
        <v>50</v>
      </c>
      <c r="E89" s="56">
        <v>100</v>
      </c>
    </row>
    <row r="90" spans="1:5" ht="18" customHeight="1" hidden="1">
      <c r="A90" s="26" t="s">
        <v>134</v>
      </c>
      <c r="B90" s="19" t="s">
        <v>132</v>
      </c>
      <c r="C90" s="53">
        <f>SUM(C91)</f>
        <v>0</v>
      </c>
      <c r="D90" s="53">
        <f>SUM(D91)</f>
        <v>0</v>
      </c>
      <c r="E90" s="58">
        <f>SUM(E91)</f>
        <v>0</v>
      </c>
    </row>
    <row r="91" spans="1:5" ht="21" customHeight="1" hidden="1">
      <c r="A91" s="32" t="s">
        <v>135</v>
      </c>
      <c r="B91" s="23" t="s">
        <v>133</v>
      </c>
      <c r="C91" s="49"/>
      <c r="D91" s="49"/>
      <c r="E91" s="56"/>
    </row>
    <row r="92" spans="1:5" ht="18" customHeight="1">
      <c r="A92" s="18" t="s">
        <v>109</v>
      </c>
      <c r="B92" s="19" t="s">
        <v>107</v>
      </c>
      <c r="C92" s="53">
        <f>SUM(C93)</f>
        <v>492.3</v>
      </c>
      <c r="D92" s="53">
        <f>SUM(D93)</f>
        <v>203.1</v>
      </c>
      <c r="E92" s="58">
        <f>SUM(E93)</f>
        <v>41.25533211456428</v>
      </c>
    </row>
    <row r="93" spans="1:5" ht="16.5" customHeight="1">
      <c r="A93" s="20" t="s">
        <v>110</v>
      </c>
      <c r="B93" s="23" t="s">
        <v>108</v>
      </c>
      <c r="C93" s="49">
        <v>492.3</v>
      </c>
      <c r="D93" s="49">
        <v>203.1</v>
      </c>
      <c r="E93" s="56">
        <f>D93/C93*100</f>
        <v>41.25533211456428</v>
      </c>
    </row>
    <row r="94" spans="1:5" ht="19.5" customHeight="1">
      <c r="A94" s="16" t="s">
        <v>102</v>
      </c>
      <c r="B94" s="17" t="s">
        <v>103</v>
      </c>
      <c r="C94" s="48">
        <f>SUM(C95)</f>
        <v>1300.5</v>
      </c>
      <c r="D94" s="48">
        <f>SUM(D95)</f>
        <v>330.8</v>
      </c>
      <c r="E94" s="55">
        <f>SUM(E95)</f>
        <v>25.43637062668205</v>
      </c>
    </row>
    <row r="95" spans="1:5" ht="12.75" customHeight="1">
      <c r="A95" s="20" t="s">
        <v>104</v>
      </c>
      <c r="B95" s="23" t="s">
        <v>150</v>
      </c>
      <c r="C95" s="49">
        <v>1300.5</v>
      </c>
      <c r="D95" s="49">
        <v>330.8</v>
      </c>
      <c r="E95" s="56">
        <f>D95/C95*100</f>
        <v>25.43637062668205</v>
      </c>
    </row>
    <row r="96" spans="1:5" ht="9.75" hidden="1">
      <c r="A96" s="33"/>
      <c r="B96" s="34"/>
      <c r="C96" s="54"/>
      <c r="D96" s="54"/>
      <c r="E96" s="35"/>
    </row>
    <row r="97" spans="1:5" ht="24.75" customHeight="1">
      <c r="A97" s="60" t="s">
        <v>163</v>
      </c>
      <c r="B97" s="66" t="s">
        <v>164</v>
      </c>
      <c r="C97" s="62"/>
      <c r="D97" s="61">
        <f>D98</f>
        <v>-31.9</v>
      </c>
      <c r="E97" s="62"/>
    </row>
    <row r="98" spans="1:5" ht="26.25">
      <c r="A98" s="64" t="s">
        <v>165</v>
      </c>
      <c r="B98" s="63" t="s">
        <v>166</v>
      </c>
      <c r="C98" s="67"/>
      <c r="D98" s="65">
        <v>-31.9</v>
      </c>
      <c r="E98" s="22"/>
    </row>
    <row r="99" spans="1:3" ht="15">
      <c r="A99" s="6"/>
      <c r="B99" s="71"/>
      <c r="C99" s="71"/>
    </row>
    <row r="100" spans="1:3" ht="15">
      <c r="A100" s="6"/>
      <c r="B100" s="71"/>
      <c r="C100" s="71"/>
    </row>
    <row r="101" spans="1:3" ht="15">
      <c r="A101" s="6"/>
      <c r="B101" s="7"/>
      <c r="C101" s="8"/>
    </row>
    <row r="102" spans="1:3" ht="15">
      <c r="A102" s="6"/>
      <c r="B102" s="6"/>
      <c r="C102" s="9"/>
    </row>
    <row r="103" spans="1:3" ht="15">
      <c r="A103" s="6"/>
      <c r="B103" s="71"/>
      <c r="C103" s="71"/>
    </row>
    <row r="104" spans="1:2" ht="9.75">
      <c r="A104" s="4"/>
      <c r="B104" s="5"/>
    </row>
    <row r="105" spans="1:2" ht="9.75">
      <c r="A105" s="4"/>
      <c r="B105" s="5"/>
    </row>
    <row r="106" spans="1:2" ht="9.75">
      <c r="A106" s="4"/>
      <c r="B106" s="5"/>
    </row>
    <row r="107" spans="1:2" ht="9.75">
      <c r="A107" s="4"/>
      <c r="B107" s="5"/>
    </row>
    <row r="108" spans="1:2" ht="9.75">
      <c r="A108" s="4"/>
      <c r="B108" s="5"/>
    </row>
    <row r="109" spans="1:2" ht="9.75">
      <c r="A109" s="4"/>
      <c r="B109" s="5"/>
    </row>
  </sheetData>
  <sheetProtection formatCells="0" formatColumns="0" formatRows="0" insertColumns="0" insertRows="0" insertHyperlinks="0" deleteColumns="0" deleteRows="0"/>
  <autoFilter ref="A10:C95"/>
  <mergeCells count="7">
    <mergeCell ref="B3:C3"/>
    <mergeCell ref="B99:C99"/>
    <mergeCell ref="B100:C100"/>
    <mergeCell ref="B103:C103"/>
    <mergeCell ref="A6:B6"/>
    <mergeCell ref="A7:B7"/>
    <mergeCell ref="A9:B9"/>
  </mergeCells>
  <printOptions/>
  <pageMargins left="0.7874015748031497" right="0.1968503937007874" top="0.7874015748031497" bottom="0.7874015748031497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2013-09-25T09:11:58Z</cp:lastPrinted>
  <dcterms:created xsi:type="dcterms:W3CDTF">2009-02-17T04:37:40Z</dcterms:created>
  <dcterms:modified xsi:type="dcterms:W3CDTF">2014-03-06T06:00:03Z</dcterms:modified>
  <cp:category/>
  <cp:version/>
  <cp:contentType/>
  <cp:contentStatus/>
</cp:coreProperties>
</file>